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20" windowHeight="12120" activeTab="0"/>
  </bookViews>
  <sheets>
    <sheet name="19.02.01" sheetId="1" r:id="rId1"/>
    <sheet name="motoros" sheetId="2" r:id="rId2"/>
  </sheets>
  <definedNames>
    <definedName name="_xlnm.Print_Area" localSheetId="0">'19.02.01'!$A$1:$K$31</definedName>
    <definedName name="_xlnm.Print_Area" localSheetId="1">'motoros'!$A$1:$K$28</definedName>
  </definedNames>
  <calcPr fullCalcOnLoad="1"/>
</workbook>
</file>

<file path=xl/sharedStrings.xml><?xml version="1.0" encoding="utf-8"?>
<sst xmlns="http://schemas.openxmlformats.org/spreadsheetml/2006/main" count="80" uniqueCount="54">
  <si>
    <t>MTM  OKTATÁS - Autósiskola
Ny.sz: 20-0186-05
AL-1223</t>
  </si>
  <si>
    <t>Díjtételek - Állati JÓ Akció</t>
  </si>
  <si>
    <t>"AM"
kategória
"moped"</t>
  </si>
  <si>
    <t>motor kategóriák</t>
  </si>
  <si>
    <t>"B"
kategória</t>
  </si>
  <si>
    <t>összevont kategóriák</t>
  </si>
  <si>
    <t>A1   B-vel
kieg.</t>
  </si>
  <si>
    <t>"A1"
125 cm3-ig</t>
  </si>
  <si>
    <t>"A2" 
35kW-ig</t>
  </si>
  <si>
    <t>"A"
korlátlan</t>
  </si>
  <si>
    <t>"A1+B"
kategória</t>
  </si>
  <si>
    <t>"A2+B"
kategória</t>
  </si>
  <si>
    <t>"A+B"
kategória</t>
  </si>
  <si>
    <t>Kresz tanfolyamdíj</t>
  </si>
  <si>
    <t>Tanfolyami kedvezmény</t>
  </si>
  <si>
    <t>1. Tanfolyam összesen</t>
  </si>
  <si>
    <t xml:space="preserve"> Kötelező óraszám</t>
  </si>
  <si>
    <t xml:space="preserve">                    óradíj  (saját motor)</t>
  </si>
  <si>
    <t xml:space="preserve">                                ( iskola motor)</t>
  </si>
  <si>
    <t>Gyakorlat összesen (személygépkocsi)</t>
  </si>
  <si>
    <t>Gyakorlat összesen (saját motor)</t>
  </si>
  <si>
    <t>Gyakorlat összesen (iskolai motor)</t>
  </si>
  <si>
    <t>2. Mindösszesen - saját j.mű</t>
  </si>
  <si>
    <t>3. Mindösszesen elm.+ gyak.
     (1+2)</t>
  </si>
  <si>
    <t>Jogosítvány megszerzéséhez szükséges kiegészítő tételek:</t>
  </si>
  <si>
    <t xml:space="preserve">4. Regisztrációs díj </t>
  </si>
  <si>
    <t xml:space="preserve">   - Kresz</t>
  </si>
  <si>
    <t xml:space="preserve">   - Járműkezelés</t>
  </si>
  <si>
    <t xml:space="preserve">   - Forgalmi </t>
  </si>
  <si>
    <t>5. Vizsgadíjak összesen:</t>
  </si>
  <si>
    <t xml:space="preserve">   - tanfolyamdíj</t>
  </si>
  <si>
    <t xml:space="preserve">   - vizsgadíj</t>
  </si>
  <si>
    <t>6. Elsősegély összesen</t>
  </si>
  <si>
    <t>7. Kiegészítő tételek összesen
    (4+5+6)</t>
  </si>
  <si>
    <t>8. Összesen fizetendő
    (3+7)</t>
  </si>
  <si>
    <t>A befizetések rendje:</t>
  </si>
  <si>
    <t>2. tanf. díj -  első tanítási nap</t>
  </si>
  <si>
    <t>3. vizsgadíjak (Kresz; Jk.; Forg.) 5. fogl.</t>
  </si>
  <si>
    <t>1.  beiratkozási díj (beiratkozás)</t>
  </si>
  <si>
    <r>
      <t xml:space="preserve">Zalaegerszeg,  Dísz tér 7.  II. em. 246.
Tel:  92/598-232;  30/9863 - 645;  30/520-8963
</t>
    </r>
    <r>
      <rPr>
        <b/>
        <u val="single"/>
        <sz val="16"/>
        <rFont val="Times New Roman CE"/>
        <family val="0"/>
      </rPr>
      <t>www.mtmautosiskola.hu</t>
    </r>
  </si>
  <si>
    <t>két éven belül</t>
  </si>
  <si>
    <t>két éven túl</t>
  </si>
  <si>
    <t>A2 (A1)</t>
  </si>
  <si>
    <t>A  (A1)</t>
  </si>
  <si>
    <t>A  (A2)</t>
  </si>
  <si>
    <t>A1</t>
  </si>
  <si>
    <t>A2</t>
  </si>
  <si>
    <t>A</t>
  </si>
  <si>
    <t>Díjtételek - Motorozás</t>
  </si>
  <si>
    <t>tanfolyam mentes</t>
  </si>
  <si>
    <t xml:space="preserve">  + egy adag  kutyatáp</t>
  </si>
  <si>
    <t>"B"
kategória
e-learning</t>
  </si>
  <si>
    <t xml:space="preserve">  + elarning</t>
  </si>
  <si>
    <t>Érvényes:  2019 február 1-től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</si>
</sst>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9">
    <font>
      <sz val="10"/>
      <name val="MS Sans Serif"/>
      <family val="2"/>
    </font>
    <font>
      <sz val="11"/>
      <color indexed="8"/>
      <name val="Calibri"/>
      <family val="2"/>
    </font>
    <font>
      <b/>
      <i/>
      <sz val="13.5"/>
      <name val="Times New Roman CE"/>
      <family val="1"/>
    </font>
    <font>
      <b/>
      <sz val="20"/>
      <name val="Comic Sans MS"/>
      <family val="4"/>
    </font>
    <font>
      <b/>
      <sz val="12"/>
      <name val="Times New Roman CE"/>
      <family val="1"/>
    </font>
    <font>
      <b/>
      <u val="single"/>
      <sz val="16"/>
      <name val="Times New Roman CE"/>
      <family val="0"/>
    </font>
    <font>
      <b/>
      <i/>
      <sz val="12"/>
      <name val="Times New Roman CE"/>
      <family val="1"/>
    </font>
    <font>
      <sz val="13"/>
      <name val="Times New Roman CE"/>
      <family val="1"/>
    </font>
    <font>
      <sz val="11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sz val="13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12"/>
      <name val="Times New Roman CE"/>
      <family val="0"/>
    </font>
    <font>
      <b/>
      <sz val="14"/>
      <name val="Times New Roman C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Gray">
        <fgColor indexed="13"/>
      </patternFill>
    </fill>
    <fill>
      <patternFill patternType="darkTrellis">
        <fgColor indexed="13"/>
      </patternFill>
    </fill>
    <fill>
      <patternFill patternType="darkTrellis">
        <fgColor indexed="50"/>
      </patternFill>
    </fill>
    <fill>
      <patternFill patternType="darkGray">
        <fgColor indexed="48"/>
      </patternFill>
    </fill>
    <fill>
      <patternFill patternType="darkGray">
        <fgColor theme="3" tint="0.5999600291252136"/>
        <bgColor theme="0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12" xfId="0" applyNumberFormat="1" applyFont="1" applyBorder="1" applyAlignment="1">
      <alignment horizontal="left" indent="1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11" fillId="34" borderId="19" xfId="0" applyNumberFormat="1" applyFont="1" applyFill="1" applyBorder="1" applyAlignment="1">
      <alignment horizontal="left" vertical="center" indent="1"/>
    </xf>
    <xf numFmtId="3" fontId="11" fillId="34" borderId="11" xfId="0" applyNumberFormat="1" applyFont="1" applyFill="1" applyBorder="1" applyAlignment="1">
      <alignment horizontal="right" vertical="center"/>
    </xf>
    <xf numFmtId="3" fontId="11" fillId="34" borderId="10" xfId="0" applyNumberFormat="1" applyFont="1" applyFill="1" applyBorder="1" applyAlignment="1">
      <alignment horizontal="right" vertical="center"/>
    </xf>
    <xf numFmtId="3" fontId="11" fillId="34" borderId="20" xfId="0" applyNumberFormat="1" applyFont="1" applyFill="1" applyBorder="1" applyAlignment="1">
      <alignment horizontal="right" vertical="center"/>
    </xf>
    <xf numFmtId="3" fontId="11" fillId="34" borderId="21" xfId="0" applyNumberFormat="1" applyFont="1" applyFill="1" applyBorder="1" applyAlignment="1">
      <alignment horizontal="right" vertical="center"/>
    </xf>
    <xf numFmtId="3" fontId="11" fillId="34" borderId="22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164" fontId="7" fillId="0" borderId="13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3" fontId="9" fillId="0" borderId="19" xfId="0" applyNumberFormat="1" applyFont="1" applyBorder="1" applyAlignment="1">
      <alignment horizontal="left" indent="1"/>
    </xf>
    <xf numFmtId="3" fontId="7" fillId="0" borderId="1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left" indent="1"/>
    </xf>
    <xf numFmtId="3" fontId="9" fillId="0" borderId="24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12" fillId="34" borderId="27" xfId="0" applyNumberFormat="1" applyFont="1" applyFill="1" applyBorder="1" applyAlignment="1">
      <alignment horizontal="left" vertical="center" indent="1"/>
    </xf>
    <xf numFmtId="3" fontId="12" fillId="34" borderId="28" xfId="0" applyNumberFormat="1" applyFont="1" applyFill="1" applyBorder="1" applyAlignment="1">
      <alignment horizontal="right" vertical="center"/>
    </xf>
    <xf numFmtId="3" fontId="12" fillId="34" borderId="29" xfId="0" applyNumberFormat="1" applyFont="1" applyFill="1" applyBorder="1" applyAlignment="1">
      <alignment horizontal="right" vertical="center"/>
    </xf>
    <xf numFmtId="3" fontId="12" fillId="34" borderId="30" xfId="0" applyNumberFormat="1" applyFont="1" applyFill="1" applyBorder="1" applyAlignment="1">
      <alignment horizontal="right" vertical="center"/>
    </xf>
    <xf numFmtId="3" fontId="12" fillId="35" borderId="19" xfId="0" applyNumberFormat="1" applyFont="1" applyFill="1" applyBorder="1" applyAlignment="1">
      <alignment horizontal="left" vertical="center" wrapText="1" indent="1"/>
    </xf>
    <xf numFmtId="3" fontId="12" fillId="35" borderId="11" xfId="0" applyNumberFormat="1" applyFont="1" applyFill="1" applyBorder="1" applyAlignment="1">
      <alignment horizontal="right" vertical="center"/>
    </xf>
    <xf numFmtId="3" fontId="12" fillId="35" borderId="10" xfId="0" applyNumberFormat="1" applyFont="1" applyFill="1" applyBorder="1" applyAlignment="1">
      <alignment horizontal="right" vertical="center"/>
    </xf>
    <xf numFmtId="3" fontId="12" fillId="35" borderId="21" xfId="0" applyNumberFormat="1" applyFont="1" applyFill="1" applyBorder="1" applyAlignment="1">
      <alignment horizontal="right" vertical="center"/>
    </xf>
    <xf numFmtId="3" fontId="12" fillId="34" borderId="19" xfId="0" applyNumberFormat="1" applyFont="1" applyFill="1" applyBorder="1" applyAlignment="1">
      <alignment horizontal="left" vertical="center" indent="1"/>
    </xf>
    <xf numFmtId="3" fontId="12" fillId="34" borderId="11" xfId="0" applyNumberFormat="1" applyFont="1" applyFill="1" applyBorder="1" applyAlignment="1">
      <alignment horizontal="right" vertical="center"/>
    </xf>
    <xf numFmtId="3" fontId="12" fillId="34" borderId="10" xfId="0" applyNumberFormat="1" applyFont="1" applyFill="1" applyBorder="1" applyAlignment="1">
      <alignment horizontal="right" vertical="center"/>
    </xf>
    <xf numFmtId="3" fontId="12" fillId="34" borderId="22" xfId="0" applyNumberFormat="1" applyFont="1" applyFill="1" applyBorder="1" applyAlignment="1">
      <alignment horizontal="right" vertical="center"/>
    </xf>
    <xf numFmtId="3" fontId="12" fillId="34" borderId="21" xfId="0" applyNumberFormat="1" applyFont="1" applyFill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left" indent="1"/>
    </xf>
    <xf numFmtId="3" fontId="7" fillId="0" borderId="35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7" fillId="0" borderId="39" xfId="0" applyNumberFormat="1" applyFont="1" applyFill="1" applyBorder="1" applyAlignment="1">
      <alignment horizontal="left" indent="1"/>
    </xf>
    <xf numFmtId="3" fontId="7" fillId="0" borderId="31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12" fillId="34" borderId="40" xfId="0" applyNumberFormat="1" applyFont="1" applyFill="1" applyBorder="1" applyAlignment="1">
      <alignment horizontal="right" vertical="center"/>
    </xf>
    <xf numFmtId="3" fontId="12" fillId="35" borderId="22" xfId="0" applyNumberFormat="1" applyFont="1" applyFill="1" applyBorder="1" applyAlignment="1">
      <alignment horizontal="right" vertical="center"/>
    </xf>
    <xf numFmtId="3" fontId="13" fillId="36" borderId="23" xfId="0" applyNumberFormat="1" applyFont="1" applyFill="1" applyBorder="1" applyAlignment="1">
      <alignment horizontal="left" vertical="center" wrapText="1" indent="1"/>
    </xf>
    <xf numFmtId="3" fontId="13" fillId="36" borderId="24" xfId="0" applyNumberFormat="1" applyFont="1" applyFill="1" applyBorder="1" applyAlignment="1">
      <alignment horizontal="right" vertical="center"/>
    </xf>
    <xf numFmtId="3" fontId="13" fillId="36" borderId="25" xfId="0" applyNumberFormat="1" applyFont="1" applyFill="1" applyBorder="1" applyAlignment="1">
      <alignment horizontal="right" vertical="center"/>
    </xf>
    <xf numFmtId="3" fontId="13" fillId="36" borderId="41" xfId="0" applyNumberFormat="1" applyFont="1" applyFill="1" applyBorder="1" applyAlignment="1">
      <alignment horizontal="right" vertical="center"/>
    </xf>
    <xf numFmtId="3" fontId="13" fillId="36" borderId="26" xfId="0" applyNumberFormat="1" applyFont="1" applyFill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left" indent="1"/>
    </xf>
    <xf numFmtId="3" fontId="4" fillId="0" borderId="43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9" fillId="33" borderId="22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12" fillId="35" borderId="19" xfId="0" applyNumberFormat="1" applyFont="1" applyFill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3" fontId="9" fillId="33" borderId="20" xfId="0" applyNumberFormat="1" applyFont="1" applyFill="1" applyBorder="1" applyAlignment="1">
      <alignment horizontal="center" vertical="center" wrapText="1"/>
    </xf>
    <xf numFmtId="3" fontId="9" fillId="33" borderId="21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 horizontal="right"/>
    </xf>
    <xf numFmtId="3" fontId="11" fillId="34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12" fillId="34" borderId="27" xfId="0" applyNumberFormat="1" applyFont="1" applyFill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 horizontal="right"/>
    </xf>
    <xf numFmtId="3" fontId="9" fillId="0" borderId="48" xfId="0" applyNumberFormat="1" applyFont="1" applyBorder="1" applyAlignment="1">
      <alignment horizontal="right"/>
    </xf>
    <xf numFmtId="3" fontId="12" fillId="34" borderId="49" xfId="0" applyNumberFormat="1" applyFont="1" applyFill="1" applyBorder="1" applyAlignment="1">
      <alignment horizontal="right" vertical="center"/>
    </xf>
    <xf numFmtId="3" fontId="12" fillId="35" borderId="20" xfId="0" applyNumberFormat="1" applyFont="1" applyFill="1" applyBorder="1" applyAlignment="1">
      <alignment horizontal="right" vertical="center"/>
    </xf>
    <xf numFmtId="3" fontId="12" fillId="34" borderId="20" xfId="0" applyNumberFormat="1" applyFont="1" applyFill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7" fillId="0" borderId="52" xfId="0" applyNumberFormat="1" applyFont="1" applyBorder="1" applyAlignment="1">
      <alignment horizontal="right"/>
    </xf>
    <xf numFmtId="3" fontId="13" fillId="36" borderId="48" xfId="0" applyNumberFormat="1" applyFont="1" applyFill="1" applyBorder="1" applyAlignment="1">
      <alignment horizontal="right" vertical="center"/>
    </xf>
    <xf numFmtId="164" fontId="7" fillId="0" borderId="5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12" fillId="34" borderId="19" xfId="0" applyNumberFormat="1" applyFont="1" applyFill="1" applyBorder="1" applyAlignment="1">
      <alignment horizontal="right" vertical="center"/>
    </xf>
    <xf numFmtId="3" fontId="13" fillId="36" borderId="23" xfId="0" applyNumberFormat="1" applyFont="1" applyFill="1" applyBorder="1" applyAlignment="1">
      <alignment horizontal="right" vertical="center"/>
    </xf>
    <xf numFmtId="3" fontId="8" fillId="0" borderId="53" xfId="0" applyNumberFormat="1" applyFont="1" applyBorder="1" applyAlignment="1">
      <alignment/>
    </xf>
    <xf numFmtId="0" fontId="0" fillId="0" borderId="31" xfId="0" applyBorder="1" applyAlignment="1">
      <alignment/>
    </xf>
    <xf numFmtId="3" fontId="7" fillId="0" borderId="54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/>
    </xf>
    <xf numFmtId="3" fontId="0" fillId="0" borderId="0" xfId="0" applyNumberFormat="1" applyAlignment="1">
      <alignment/>
    </xf>
    <xf numFmtId="164" fontId="7" fillId="0" borderId="15" xfId="0" applyNumberFormat="1" applyFont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12" fillId="35" borderId="22" xfId="0" applyNumberFormat="1" applyFont="1" applyFill="1" applyBorder="1" applyAlignment="1">
      <alignment horizontal="center" vertical="center"/>
    </xf>
    <xf numFmtId="3" fontId="12" fillId="35" borderId="21" xfId="0" applyNumberFormat="1" applyFont="1" applyFill="1" applyBorder="1" applyAlignment="1">
      <alignment horizontal="center" vertical="center"/>
    </xf>
    <xf numFmtId="3" fontId="7" fillId="0" borderId="41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3" fontId="13" fillId="37" borderId="55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3" fontId="12" fillId="34" borderId="56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43" xfId="0" applyNumberFormat="1" applyFont="1" applyBorder="1" applyAlignment="1">
      <alignment horizontal="center"/>
    </xf>
    <xf numFmtId="3" fontId="11" fillId="34" borderId="57" xfId="0" applyNumberFormat="1" applyFont="1" applyFill="1" applyBorder="1" applyAlignment="1">
      <alignment horizontal="left" vertical="center" indent="1"/>
    </xf>
    <xf numFmtId="3" fontId="11" fillId="34" borderId="23" xfId="0" applyNumberFormat="1" applyFont="1" applyFill="1" applyBorder="1" applyAlignment="1">
      <alignment horizontal="left" vertical="center" indent="1"/>
    </xf>
    <xf numFmtId="3" fontId="9" fillId="33" borderId="58" xfId="0" applyNumberFormat="1" applyFont="1" applyFill="1" applyBorder="1" applyAlignment="1">
      <alignment horizontal="center" vertical="center" wrapText="1"/>
    </xf>
    <xf numFmtId="3" fontId="9" fillId="33" borderId="26" xfId="0" applyNumberFormat="1" applyFont="1" applyFill="1" applyBorder="1" applyAlignment="1">
      <alignment horizontal="center" vertical="center" wrapText="1"/>
    </xf>
    <xf numFmtId="164" fontId="7" fillId="0" borderId="59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9" fillId="0" borderId="56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33" borderId="56" xfId="0" applyNumberFormat="1" applyFont="1" applyFill="1" applyBorder="1" applyAlignment="1">
      <alignment horizontal="center" vertical="center" wrapText="1"/>
    </xf>
    <xf numFmtId="3" fontId="9" fillId="33" borderId="6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62" xfId="0" applyNumberFormat="1" applyFont="1" applyFill="1" applyBorder="1" applyAlignment="1">
      <alignment horizontal="center" vertical="center" wrapText="1"/>
    </xf>
    <xf numFmtId="3" fontId="9" fillId="33" borderId="41" xfId="0" applyNumberFormat="1" applyFont="1" applyFill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12" fillId="35" borderId="56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3" fontId="7" fillId="0" borderId="63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59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3" fontId="11" fillId="0" borderId="56" xfId="0" applyNumberFormat="1" applyFont="1" applyBorder="1" applyAlignment="1">
      <alignment horizontal="center"/>
    </xf>
    <xf numFmtId="3" fontId="11" fillId="0" borderId="6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7" fillId="33" borderId="57" xfId="0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9" fillId="33" borderId="53" xfId="0" applyNumberFormat="1" applyFont="1" applyFill="1" applyBorder="1" applyAlignment="1">
      <alignment horizontal="center" vertical="center" wrapText="1"/>
    </xf>
    <xf numFmtId="3" fontId="9" fillId="33" borderId="24" xfId="0" applyNumberFormat="1" applyFont="1" applyFill="1" applyBorder="1" applyAlignment="1">
      <alignment horizontal="center" vertical="center" wrapText="1"/>
    </xf>
    <xf numFmtId="3" fontId="10" fillId="33" borderId="56" xfId="0" applyNumberFormat="1" applyFont="1" applyFill="1" applyBorder="1" applyAlignment="1">
      <alignment horizontal="center" vertical="center" wrapText="1"/>
    </xf>
    <xf numFmtId="3" fontId="10" fillId="33" borderId="61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57" xfId="0" applyNumberFormat="1" applyFont="1" applyFill="1" applyBorder="1" applyAlignment="1">
      <alignment horizontal="center" vertical="center" wrapText="1"/>
    </xf>
    <xf numFmtId="3" fontId="10" fillId="33" borderId="23" xfId="0" applyNumberFormat="1" applyFont="1" applyFill="1" applyBorder="1" applyAlignment="1">
      <alignment horizontal="center" vertical="center" wrapText="1"/>
    </xf>
    <xf numFmtId="3" fontId="11" fillId="34" borderId="61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3" fontId="15" fillId="33" borderId="57" xfId="0" applyNumberFormat="1" applyFont="1" applyFill="1" applyBorder="1" applyAlignment="1">
      <alignment horizontal="center" vertical="center" wrapText="1"/>
    </xf>
    <xf numFmtId="3" fontId="15" fillId="33" borderId="23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13" fillId="37" borderId="61" xfId="0" applyNumberFormat="1" applyFont="1" applyFill="1" applyBorder="1" applyAlignment="1">
      <alignment horizontal="center" vertical="center"/>
    </xf>
    <xf numFmtId="3" fontId="13" fillId="37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34"/>
  <sheetViews>
    <sheetView showZeros="0" tabSelected="1" zoomScale="75" zoomScaleNormal="75" zoomScalePageLayoutView="0" workbookViewId="0" topLeftCell="A1">
      <selection activeCell="B25" sqref="B25"/>
    </sheetView>
  </sheetViews>
  <sheetFormatPr defaultColWidth="9.140625" defaultRowHeight="12.75"/>
  <cols>
    <col min="1" max="1" width="43.8515625" style="3" customWidth="1"/>
    <col min="2" max="3" width="14.7109375" style="3" customWidth="1"/>
    <col min="4" max="5" width="14.7109375" style="73" customWidth="1"/>
    <col min="6" max="11" width="14.7109375" style="3" customWidth="1"/>
    <col min="12" max="12" width="13.140625" style="3" bestFit="1" customWidth="1"/>
    <col min="13" max="13" width="16.140625" style="3" bestFit="1" customWidth="1"/>
    <col min="14" max="14" width="11.421875" style="3" bestFit="1" customWidth="1"/>
    <col min="15" max="16" width="9.140625" style="3" customWidth="1"/>
    <col min="17" max="17" width="10.421875" style="3" bestFit="1" customWidth="1"/>
    <col min="18" max="16384" width="9.140625" style="3" customWidth="1"/>
  </cols>
  <sheetData>
    <row r="1" spans="1:15" ht="54" customHeight="1">
      <c r="A1" s="1" t="s">
        <v>0</v>
      </c>
      <c r="B1" s="126" t="s">
        <v>1</v>
      </c>
      <c r="C1" s="126"/>
      <c r="D1" s="126"/>
      <c r="E1" s="126"/>
      <c r="F1" s="126"/>
      <c r="G1" s="126"/>
      <c r="H1" s="129" t="s">
        <v>39</v>
      </c>
      <c r="I1" s="129"/>
      <c r="J1" s="129"/>
      <c r="K1" s="129"/>
      <c r="L1" s="2"/>
      <c r="M1" s="2"/>
      <c r="N1" s="2"/>
      <c r="O1" s="2"/>
    </row>
    <row r="2" spans="2:7" s="4" customFormat="1" ht="17.25" customHeight="1" thickBot="1">
      <c r="B2" s="130" t="s">
        <v>53</v>
      </c>
      <c r="C2" s="130"/>
      <c r="D2" s="130"/>
      <c r="E2" s="130"/>
      <c r="F2" s="130"/>
      <c r="G2" s="118"/>
    </row>
    <row r="3" spans="1:11" s="4" customFormat="1" ht="17.25" customHeight="1" thickBot="1">
      <c r="A3" s="160"/>
      <c r="B3" s="162" t="s">
        <v>2</v>
      </c>
      <c r="C3" s="141" t="s">
        <v>3</v>
      </c>
      <c r="D3" s="142"/>
      <c r="E3" s="143"/>
      <c r="F3" s="144" t="s">
        <v>4</v>
      </c>
      <c r="G3" s="133" t="s">
        <v>51</v>
      </c>
      <c r="H3" s="164" t="s">
        <v>5</v>
      </c>
      <c r="I3" s="165"/>
      <c r="J3" s="166"/>
      <c r="K3" s="167" t="s">
        <v>6</v>
      </c>
    </row>
    <row r="4" spans="1:12" s="9" customFormat="1" ht="43.5" customHeight="1" thickBot="1">
      <c r="A4" s="161"/>
      <c r="B4" s="163"/>
      <c r="C4" s="5" t="s">
        <v>7</v>
      </c>
      <c r="D4" s="5" t="s">
        <v>8</v>
      </c>
      <c r="E4" s="6" t="s">
        <v>9</v>
      </c>
      <c r="F4" s="145"/>
      <c r="G4" s="134"/>
      <c r="H4" s="7" t="s">
        <v>10</v>
      </c>
      <c r="I4" s="7" t="s">
        <v>11</v>
      </c>
      <c r="J4" s="8" t="s">
        <v>12</v>
      </c>
      <c r="K4" s="168"/>
      <c r="L4" s="4"/>
    </row>
    <row r="5" spans="1:12" ht="15.75" customHeight="1">
      <c r="A5" s="10" t="s">
        <v>13</v>
      </c>
      <c r="B5" s="11">
        <v>46000</v>
      </c>
      <c r="C5" s="12">
        <f>B5</f>
        <v>46000</v>
      </c>
      <c r="D5" s="12">
        <f>C5</f>
        <v>46000</v>
      </c>
      <c r="E5" s="11">
        <f>F5</f>
        <v>46000</v>
      </c>
      <c r="F5" s="15">
        <f>D5</f>
        <v>46000</v>
      </c>
      <c r="G5" s="16">
        <v>37000</v>
      </c>
      <c r="H5" s="13">
        <f>J5</f>
        <v>47000</v>
      </c>
      <c r="I5" s="102">
        <f>D5+1000</f>
        <v>47000</v>
      </c>
      <c r="J5" s="14">
        <f>E5+1000</f>
        <v>47000</v>
      </c>
      <c r="K5" s="11">
        <f>J5</f>
        <v>47000</v>
      </c>
      <c r="L5" s="4"/>
    </row>
    <row r="6" spans="1:12" ht="15.75" customHeight="1" thickBot="1">
      <c r="A6" s="10" t="s">
        <v>14</v>
      </c>
      <c r="B6" s="11">
        <v>20000</v>
      </c>
      <c r="C6" s="12">
        <f>B6</f>
        <v>20000</v>
      </c>
      <c r="D6" s="12">
        <f>C6</f>
        <v>20000</v>
      </c>
      <c r="E6" s="11">
        <f>F6</f>
        <v>20000</v>
      </c>
      <c r="F6" s="121">
        <f>D6</f>
        <v>20000</v>
      </c>
      <c r="G6" s="122"/>
      <c r="H6" s="15">
        <f>J6</f>
        <v>20000</v>
      </c>
      <c r="I6" s="89">
        <f>D6</f>
        <v>20000</v>
      </c>
      <c r="J6" s="16">
        <f>E6</f>
        <v>20000</v>
      </c>
      <c r="K6" s="11">
        <f>J6</f>
        <v>20000</v>
      </c>
      <c r="L6" s="4"/>
    </row>
    <row r="7" spans="1:21" s="23" customFormat="1" ht="24.75" customHeight="1" thickBot="1">
      <c r="A7" s="131" t="s">
        <v>15</v>
      </c>
      <c r="B7" s="18">
        <f>B5-B6</f>
        <v>26000</v>
      </c>
      <c r="C7" s="19">
        <f aca="true" t="shared" si="0" ref="C7:K7">C5-C6</f>
        <v>26000</v>
      </c>
      <c r="D7" s="20">
        <f t="shared" si="0"/>
        <v>26000</v>
      </c>
      <c r="E7" s="21">
        <f t="shared" si="0"/>
        <v>26000</v>
      </c>
      <c r="F7" s="22">
        <f t="shared" si="0"/>
        <v>26000</v>
      </c>
      <c r="G7" s="21">
        <f t="shared" si="0"/>
        <v>37000</v>
      </c>
      <c r="H7" s="22">
        <f t="shared" si="0"/>
        <v>27000</v>
      </c>
      <c r="I7" s="20">
        <f t="shared" si="0"/>
        <v>27000</v>
      </c>
      <c r="J7" s="21">
        <f t="shared" si="0"/>
        <v>27000</v>
      </c>
      <c r="K7" s="18">
        <f t="shared" si="0"/>
        <v>27000</v>
      </c>
      <c r="L7" s="4"/>
      <c r="M7" s="3"/>
      <c r="N7" s="3"/>
      <c r="O7" s="3"/>
      <c r="P7" s="3"/>
      <c r="Q7" s="3"/>
      <c r="R7" s="3"/>
      <c r="S7" s="3"/>
      <c r="T7" s="3"/>
      <c r="U7" s="3"/>
    </row>
    <row r="8" spans="1:21" s="23" customFormat="1" ht="24.75" customHeight="1" thickBot="1">
      <c r="A8" s="132"/>
      <c r="B8" s="169" t="s">
        <v>50</v>
      </c>
      <c r="C8" s="169"/>
      <c r="D8" s="169"/>
      <c r="E8" s="169"/>
      <c r="F8" s="169"/>
      <c r="G8" s="169"/>
      <c r="H8" s="169"/>
      <c r="I8" s="169"/>
      <c r="J8" s="169"/>
      <c r="K8" s="170"/>
      <c r="L8" s="4"/>
      <c r="M8" s="3"/>
      <c r="N8" s="3"/>
      <c r="O8" s="3"/>
      <c r="P8" s="3"/>
      <c r="Q8" s="3"/>
      <c r="R8" s="3"/>
      <c r="S8" s="3"/>
      <c r="T8" s="3"/>
      <c r="U8" s="3"/>
    </row>
    <row r="9" spans="1:138" ht="15.75" customHeight="1">
      <c r="A9" s="10" t="s">
        <v>16</v>
      </c>
      <c r="B9" s="24">
        <v>14</v>
      </c>
      <c r="C9" s="25">
        <v>17</v>
      </c>
      <c r="D9" s="25">
        <v>17</v>
      </c>
      <c r="E9" s="24">
        <v>27</v>
      </c>
      <c r="F9" s="135">
        <v>30</v>
      </c>
      <c r="G9" s="136"/>
      <c r="H9" s="116">
        <v>0</v>
      </c>
      <c r="I9" s="106">
        <v>0</v>
      </c>
      <c r="J9" s="80">
        <v>0</v>
      </c>
      <c r="K9" s="24">
        <v>3</v>
      </c>
      <c r="L9" s="4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</row>
    <row r="10" spans="1:12" ht="15.75" customHeight="1">
      <c r="A10" s="10" t="s">
        <v>17</v>
      </c>
      <c r="B10" s="11">
        <v>3000</v>
      </c>
      <c r="C10" s="12">
        <v>4100</v>
      </c>
      <c r="D10" s="12">
        <f>C10</f>
        <v>4100</v>
      </c>
      <c r="E10" s="11">
        <f>D10</f>
        <v>4100</v>
      </c>
      <c r="F10" s="137">
        <v>4400</v>
      </c>
      <c r="G10" s="138"/>
      <c r="H10" s="15"/>
      <c r="I10" s="89"/>
      <c r="J10" s="16"/>
      <c r="K10" s="11">
        <f>C10</f>
        <v>4100</v>
      </c>
      <c r="L10" s="4"/>
    </row>
    <row r="11" spans="1:12" ht="15.75" customHeight="1" thickBot="1">
      <c r="A11" s="10" t="s">
        <v>18</v>
      </c>
      <c r="B11" s="11">
        <v>3500</v>
      </c>
      <c r="C11" s="12">
        <f>C10+300</f>
        <v>4400</v>
      </c>
      <c r="D11" s="12">
        <f>D10+300</f>
        <v>4400</v>
      </c>
      <c r="E11" s="11">
        <f>D11</f>
        <v>4400</v>
      </c>
      <c r="F11" s="15"/>
      <c r="G11" s="16"/>
      <c r="H11" s="15"/>
      <c r="I11" s="89"/>
      <c r="J11" s="16"/>
      <c r="K11" s="11">
        <f>C11</f>
        <v>4400</v>
      </c>
      <c r="L11" s="4"/>
    </row>
    <row r="12" spans="1:12" ht="15.75" customHeight="1" thickBot="1">
      <c r="A12" s="28" t="s">
        <v>19</v>
      </c>
      <c r="B12" s="29"/>
      <c r="C12" s="30"/>
      <c r="D12" s="30"/>
      <c r="E12" s="31"/>
      <c r="F12" s="139">
        <f>F9*F10</f>
        <v>132000</v>
      </c>
      <c r="G12" s="140"/>
      <c r="H12" s="32">
        <f>F12</f>
        <v>132000</v>
      </c>
      <c r="I12" s="96">
        <f>F12</f>
        <v>132000</v>
      </c>
      <c r="J12" s="33">
        <f>F12</f>
        <v>132000</v>
      </c>
      <c r="K12" s="34"/>
      <c r="L12" s="4"/>
    </row>
    <row r="13" spans="1:12" ht="15.75" customHeight="1" thickBot="1">
      <c r="A13" s="35" t="s">
        <v>20</v>
      </c>
      <c r="B13" s="36">
        <f>B9*B10</f>
        <v>42000</v>
      </c>
      <c r="C13" s="37">
        <f>C9*C10</f>
        <v>69700</v>
      </c>
      <c r="D13" s="37">
        <f>D9*D10</f>
        <v>69700</v>
      </c>
      <c r="E13" s="36">
        <f>E9*E10</f>
        <v>110700</v>
      </c>
      <c r="F13" s="123"/>
      <c r="G13" s="124"/>
      <c r="H13" s="97">
        <f aca="true" t="shared" si="1" ref="H13:J14">C13</f>
        <v>69700</v>
      </c>
      <c r="I13" s="98">
        <f t="shared" si="1"/>
        <v>69700</v>
      </c>
      <c r="J13" s="38">
        <f t="shared" si="1"/>
        <v>110700</v>
      </c>
      <c r="K13" s="36">
        <f>K9*K10</f>
        <v>12300</v>
      </c>
      <c r="L13" s="4"/>
    </row>
    <row r="14" spans="1:12" ht="15.75" customHeight="1" thickBot="1">
      <c r="A14" s="35" t="s">
        <v>21</v>
      </c>
      <c r="B14" s="36">
        <f>B9*B11</f>
        <v>49000</v>
      </c>
      <c r="C14" s="37">
        <f>C9*C11</f>
        <v>74800</v>
      </c>
      <c r="D14" s="37">
        <f>D9*D11</f>
        <v>74800</v>
      </c>
      <c r="E14" s="36">
        <f>E9*E11</f>
        <v>118800</v>
      </c>
      <c r="F14" s="121"/>
      <c r="G14" s="122"/>
      <c r="H14" s="97">
        <f t="shared" si="1"/>
        <v>74800</v>
      </c>
      <c r="I14" s="98">
        <f t="shared" si="1"/>
        <v>74800</v>
      </c>
      <c r="J14" s="38">
        <f t="shared" si="1"/>
        <v>118800</v>
      </c>
      <c r="K14" s="36">
        <f>K9*K11</f>
        <v>13200</v>
      </c>
      <c r="L14" s="4"/>
    </row>
    <row r="15" spans="1:12" ht="24.75" customHeight="1" thickBot="1">
      <c r="A15" s="40" t="s">
        <v>22</v>
      </c>
      <c r="B15" s="41">
        <f>B7+B13</f>
        <v>68000</v>
      </c>
      <c r="C15" s="42">
        <f>C7+C13</f>
        <v>95700</v>
      </c>
      <c r="D15" s="42">
        <f>D7+D13</f>
        <v>95700</v>
      </c>
      <c r="E15" s="41">
        <f>E7+E13</f>
        <v>136700</v>
      </c>
      <c r="F15" s="127">
        <f>F12</f>
        <v>132000</v>
      </c>
      <c r="G15" s="128"/>
      <c r="H15" s="65">
        <f>H7+H12+H12</f>
        <v>291000</v>
      </c>
      <c r="I15" s="99">
        <f>I7+I12+I12</f>
        <v>291000</v>
      </c>
      <c r="J15" s="43">
        <f>J7+J12+J12</f>
        <v>291000</v>
      </c>
      <c r="K15" s="41">
        <f>K7+K13</f>
        <v>39300</v>
      </c>
      <c r="L15" s="4"/>
    </row>
    <row r="16" spans="1:12" ht="43.5" customHeight="1" thickBot="1">
      <c r="A16" s="44" t="s">
        <v>23</v>
      </c>
      <c r="B16" s="45">
        <f>B7+B14+B12</f>
        <v>75000</v>
      </c>
      <c r="C16" s="46">
        <f>C7+C14+C12</f>
        <v>100800</v>
      </c>
      <c r="D16" s="46">
        <f>D7+D14+D12</f>
        <v>100800</v>
      </c>
      <c r="E16" s="45">
        <f>E7+E14+E12</f>
        <v>144800</v>
      </c>
      <c r="F16" s="119">
        <f>F7+F14+F12</f>
        <v>158000</v>
      </c>
      <c r="G16" s="120">
        <f>G7+F15</f>
        <v>169000</v>
      </c>
      <c r="H16" s="66">
        <f>H7+H12+H14</f>
        <v>233800</v>
      </c>
      <c r="I16" s="100">
        <f>I7+I12+I14</f>
        <v>233800</v>
      </c>
      <c r="J16" s="47">
        <f>J7+J12+J14</f>
        <v>277800</v>
      </c>
      <c r="K16" s="45">
        <f>K7+K12+K14</f>
        <v>40200</v>
      </c>
      <c r="L16" s="4"/>
    </row>
    <row r="17" spans="1:12" ht="21.75" customHeight="1" thickBot="1">
      <c r="A17" s="157" t="s">
        <v>24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9"/>
      <c r="L17" s="4"/>
    </row>
    <row r="18" spans="1:12" ht="24.75" customHeight="1" thickBot="1">
      <c r="A18" s="48" t="s">
        <v>25</v>
      </c>
      <c r="B18" s="49">
        <v>9000</v>
      </c>
      <c r="C18" s="50">
        <f aca="true" t="shared" si="2" ref="C18:J18">$B18</f>
        <v>9000</v>
      </c>
      <c r="D18" s="50">
        <f t="shared" si="2"/>
        <v>9000</v>
      </c>
      <c r="E18" s="49">
        <f t="shared" si="2"/>
        <v>9000</v>
      </c>
      <c r="F18" s="127">
        <f t="shared" si="2"/>
        <v>9000</v>
      </c>
      <c r="G18" s="128"/>
      <c r="H18" s="51">
        <f t="shared" si="2"/>
        <v>9000</v>
      </c>
      <c r="I18" s="51">
        <f t="shared" si="2"/>
        <v>9000</v>
      </c>
      <c r="J18" s="52">
        <f t="shared" si="2"/>
        <v>9000</v>
      </c>
      <c r="K18" s="49">
        <f>I18</f>
        <v>9000</v>
      </c>
      <c r="L18" s="4"/>
    </row>
    <row r="19" spans="1:12" ht="15.75" customHeight="1">
      <c r="A19" s="10" t="s">
        <v>26</v>
      </c>
      <c r="B19" s="11">
        <v>4600</v>
      </c>
      <c r="C19" s="13">
        <v>4600</v>
      </c>
      <c r="D19" s="102">
        <f>C19</f>
        <v>4600</v>
      </c>
      <c r="E19" s="14">
        <f>F19</f>
        <v>4600</v>
      </c>
      <c r="F19" s="151">
        <f>D19</f>
        <v>4600</v>
      </c>
      <c r="G19" s="152"/>
      <c r="H19" s="13">
        <f>C19+F19</f>
        <v>9200</v>
      </c>
      <c r="I19" s="102">
        <f>D19+F19</f>
        <v>9200</v>
      </c>
      <c r="J19" s="14">
        <f>E19+F19</f>
        <v>9200</v>
      </c>
      <c r="K19" s="53">
        <f>C19</f>
        <v>4600</v>
      </c>
      <c r="L19" s="4"/>
    </row>
    <row r="20" spans="1:12" ht="15.75" customHeight="1">
      <c r="A20" s="10" t="s">
        <v>27</v>
      </c>
      <c r="B20" s="11">
        <v>3600</v>
      </c>
      <c r="C20" s="15">
        <v>4700</v>
      </c>
      <c r="D20" s="89">
        <f>C20</f>
        <v>4700</v>
      </c>
      <c r="E20" s="16">
        <f>D20</f>
        <v>4700</v>
      </c>
      <c r="F20" s="15">
        <v>0</v>
      </c>
      <c r="G20" s="16"/>
      <c r="H20" s="54">
        <f>C20+F20</f>
        <v>4700</v>
      </c>
      <c r="I20" s="103">
        <f>D20+F20</f>
        <v>4700</v>
      </c>
      <c r="J20" s="55">
        <f>E20+F20</f>
        <v>4700</v>
      </c>
      <c r="K20" s="11"/>
      <c r="L20" s="4"/>
    </row>
    <row r="21" spans="1:12" ht="15.75" customHeight="1" thickBot="1">
      <c r="A21" s="56" t="s">
        <v>28</v>
      </c>
      <c r="B21" s="57">
        <v>3600</v>
      </c>
      <c r="C21" s="59">
        <v>11000</v>
      </c>
      <c r="D21" s="104">
        <f>C21</f>
        <v>11000</v>
      </c>
      <c r="E21" s="60">
        <f>F21</f>
        <v>11000</v>
      </c>
      <c r="F21" s="153">
        <f>D21</f>
        <v>11000</v>
      </c>
      <c r="G21" s="154"/>
      <c r="H21" s="59">
        <f>C21+F21</f>
        <v>22000</v>
      </c>
      <c r="I21" s="104">
        <f>D21+F21</f>
        <v>22000</v>
      </c>
      <c r="J21" s="60">
        <f>E21+F21</f>
        <v>22000</v>
      </c>
      <c r="K21" s="39">
        <f>C21</f>
        <v>11000</v>
      </c>
      <c r="L21" s="4"/>
    </row>
    <row r="22" spans="1:12" ht="24.75" customHeight="1" thickBot="1">
      <c r="A22" s="48" t="s">
        <v>29</v>
      </c>
      <c r="B22" s="49">
        <f aca="true" t="shared" si="3" ref="B22:K22">SUM(B19:B21)</f>
        <v>11800</v>
      </c>
      <c r="C22" s="51">
        <f t="shared" si="3"/>
        <v>20300</v>
      </c>
      <c r="D22" s="101">
        <f t="shared" si="3"/>
        <v>20300</v>
      </c>
      <c r="E22" s="52">
        <f t="shared" si="3"/>
        <v>20300</v>
      </c>
      <c r="F22" s="127">
        <f t="shared" si="3"/>
        <v>15600</v>
      </c>
      <c r="G22" s="128"/>
      <c r="H22" s="51">
        <f t="shared" si="3"/>
        <v>35900</v>
      </c>
      <c r="I22" s="101">
        <f t="shared" si="3"/>
        <v>35900</v>
      </c>
      <c r="J22" s="52">
        <f t="shared" si="3"/>
        <v>35900</v>
      </c>
      <c r="K22" s="49">
        <f t="shared" si="3"/>
        <v>15600</v>
      </c>
      <c r="L22" s="4"/>
    </row>
    <row r="23" spans="1:12" ht="15.75" customHeight="1" collapsed="1">
      <c r="A23" s="61" t="s">
        <v>30</v>
      </c>
      <c r="B23" s="62">
        <v>13000</v>
      </c>
      <c r="C23" s="63">
        <f>B23</f>
        <v>13000</v>
      </c>
      <c r="D23" s="117">
        <f>C23</f>
        <v>13000</v>
      </c>
      <c r="E23" s="64">
        <f>F23</f>
        <v>13000</v>
      </c>
      <c r="F23" s="155">
        <f>D23</f>
        <v>13000</v>
      </c>
      <c r="G23" s="156"/>
      <c r="H23" s="63">
        <f>F23</f>
        <v>13000</v>
      </c>
      <c r="I23" s="117">
        <f>H23</f>
        <v>13000</v>
      </c>
      <c r="J23" s="64">
        <f>E23</f>
        <v>13000</v>
      </c>
      <c r="K23" s="62"/>
      <c r="L23" s="4"/>
    </row>
    <row r="24" spans="1:12" ht="15.75" customHeight="1" thickBot="1">
      <c r="A24" s="56" t="s">
        <v>31</v>
      </c>
      <c r="B24" s="57">
        <v>8200</v>
      </c>
      <c r="C24" s="59">
        <f>B24</f>
        <v>8200</v>
      </c>
      <c r="D24" s="104">
        <f>C24</f>
        <v>8200</v>
      </c>
      <c r="E24" s="60">
        <f>F24</f>
        <v>8200</v>
      </c>
      <c r="F24" s="153">
        <f>D24</f>
        <v>8200</v>
      </c>
      <c r="G24" s="154"/>
      <c r="H24" s="59">
        <f>F24</f>
        <v>8200</v>
      </c>
      <c r="I24" s="104">
        <f>H24</f>
        <v>8200</v>
      </c>
      <c r="J24" s="60">
        <f>F24</f>
        <v>8200</v>
      </c>
      <c r="K24" s="57"/>
      <c r="L24" s="4"/>
    </row>
    <row r="25" spans="1:12" ht="24.75" customHeight="1" thickBot="1">
      <c r="A25" s="40" t="s">
        <v>32</v>
      </c>
      <c r="B25" s="41">
        <f aca="true" t="shared" si="4" ref="B25:K25">SUM(B23:B24)</f>
        <v>21200</v>
      </c>
      <c r="C25" s="65">
        <f t="shared" si="4"/>
        <v>21200</v>
      </c>
      <c r="D25" s="99">
        <f t="shared" si="4"/>
        <v>21200</v>
      </c>
      <c r="E25" s="43">
        <f t="shared" si="4"/>
        <v>21200</v>
      </c>
      <c r="F25" s="127">
        <f t="shared" si="4"/>
        <v>21200</v>
      </c>
      <c r="G25" s="128"/>
      <c r="H25" s="65">
        <f t="shared" si="4"/>
        <v>21200</v>
      </c>
      <c r="I25" s="99">
        <f t="shared" si="4"/>
        <v>21200</v>
      </c>
      <c r="J25" s="43">
        <f t="shared" si="4"/>
        <v>21200</v>
      </c>
      <c r="K25" s="41">
        <f t="shared" si="4"/>
        <v>0</v>
      </c>
      <c r="L25" s="4"/>
    </row>
    <row r="26" spans="1:12" ht="43.5" customHeight="1" thickBot="1">
      <c r="A26" s="44" t="s">
        <v>33</v>
      </c>
      <c r="B26" s="45">
        <f aca="true" t="shared" si="5" ref="B26:K26">B18+B22+B25</f>
        <v>42000</v>
      </c>
      <c r="C26" s="66">
        <f t="shared" si="5"/>
        <v>50500</v>
      </c>
      <c r="D26" s="100">
        <f t="shared" si="5"/>
        <v>50500</v>
      </c>
      <c r="E26" s="47">
        <f t="shared" si="5"/>
        <v>50500</v>
      </c>
      <c r="F26" s="149">
        <f t="shared" si="5"/>
        <v>45800</v>
      </c>
      <c r="G26" s="150"/>
      <c r="H26" s="66">
        <f t="shared" si="5"/>
        <v>66100</v>
      </c>
      <c r="I26" s="100">
        <f t="shared" si="5"/>
        <v>66100</v>
      </c>
      <c r="J26" s="47">
        <f t="shared" si="5"/>
        <v>66100</v>
      </c>
      <c r="K26" s="45">
        <f t="shared" si="5"/>
        <v>24600</v>
      </c>
      <c r="L26" s="4"/>
    </row>
    <row r="27" spans="1:12" ht="45" customHeight="1" thickBot="1">
      <c r="A27" s="67" t="s">
        <v>34</v>
      </c>
      <c r="B27" s="68">
        <f aca="true" t="shared" si="6" ref="B27:K27">B16+B26</f>
        <v>117000</v>
      </c>
      <c r="C27" s="70">
        <f t="shared" si="6"/>
        <v>151300</v>
      </c>
      <c r="D27" s="105">
        <f t="shared" si="6"/>
        <v>151300</v>
      </c>
      <c r="E27" s="71">
        <f t="shared" si="6"/>
        <v>195300</v>
      </c>
      <c r="F27" s="70">
        <f t="shared" si="6"/>
        <v>203800</v>
      </c>
      <c r="G27" s="71">
        <f>G16+F18+F22+F25</f>
        <v>214800</v>
      </c>
      <c r="H27" s="70">
        <f t="shared" si="6"/>
        <v>299900</v>
      </c>
      <c r="I27" s="105">
        <f t="shared" si="6"/>
        <v>299900</v>
      </c>
      <c r="J27" s="71">
        <f t="shared" si="6"/>
        <v>343900</v>
      </c>
      <c r="K27" s="68">
        <f t="shared" si="6"/>
        <v>64800</v>
      </c>
      <c r="L27" s="4"/>
    </row>
    <row r="28" spans="1:11" ht="15.75" customHeight="1">
      <c r="A28" s="146" t="s">
        <v>35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8"/>
    </row>
    <row r="29" spans="1:11" ht="15.75" customHeight="1">
      <c r="A29" s="74" t="s">
        <v>38</v>
      </c>
      <c r="B29" s="11">
        <f>B18</f>
        <v>9000</v>
      </c>
      <c r="C29" s="12">
        <f aca="true" t="shared" si="7" ref="C29:K29">C18</f>
        <v>9000</v>
      </c>
      <c r="D29" s="12">
        <f t="shared" si="7"/>
        <v>9000</v>
      </c>
      <c r="E29" s="11">
        <f t="shared" si="7"/>
        <v>9000</v>
      </c>
      <c r="F29" s="15">
        <f t="shared" si="7"/>
        <v>9000</v>
      </c>
      <c r="G29" s="16">
        <f>F29</f>
        <v>9000</v>
      </c>
      <c r="H29" s="54">
        <f t="shared" si="7"/>
        <v>9000</v>
      </c>
      <c r="I29" s="103">
        <f t="shared" si="7"/>
        <v>9000</v>
      </c>
      <c r="J29" s="55">
        <f t="shared" si="7"/>
        <v>9000</v>
      </c>
      <c r="K29" s="11">
        <f t="shared" si="7"/>
        <v>9000</v>
      </c>
    </row>
    <row r="30" spans="1:11" ht="15.75" customHeight="1">
      <c r="A30" s="10" t="s">
        <v>36</v>
      </c>
      <c r="B30" s="11">
        <f>B7</f>
        <v>26000</v>
      </c>
      <c r="C30" s="12">
        <f>C7</f>
        <v>26000</v>
      </c>
      <c r="D30" s="12">
        <f>D7</f>
        <v>26000</v>
      </c>
      <c r="E30" s="11">
        <f>E7</f>
        <v>26000</v>
      </c>
      <c r="F30" s="15">
        <f>F7</f>
        <v>26000</v>
      </c>
      <c r="G30" s="16">
        <f>G7+F22</f>
        <v>52600</v>
      </c>
      <c r="H30" s="15">
        <f>H7</f>
        <v>27000</v>
      </c>
      <c r="I30" s="89">
        <f>I7</f>
        <v>27000</v>
      </c>
      <c r="J30" s="16">
        <f>J7</f>
        <v>27000</v>
      </c>
      <c r="K30" s="11">
        <f>K7</f>
        <v>27000</v>
      </c>
    </row>
    <row r="31" spans="1:11" ht="15.75" customHeight="1" thickBot="1">
      <c r="A31" s="56" t="s">
        <v>37</v>
      </c>
      <c r="B31" s="57">
        <f>B22</f>
        <v>11800</v>
      </c>
      <c r="C31" s="58">
        <f aca="true" t="shared" si="8" ref="C31:K31">C22</f>
        <v>20300</v>
      </c>
      <c r="D31" s="58">
        <f t="shared" si="8"/>
        <v>20300</v>
      </c>
      <c r="E31" s="57">
        <f t="shared" si="8"/>
        <v>20300</v>
      </c>
      <c r="F31" s="59">
        <f t="shared" si="8"/>
        <v>15600</v>
      </c>
      <c r="G31" s="60"/>
      <c r="H31" s="59">
        <f t="shared" si="8"/>
        <v>35900</v>
      </c>
      <c r="I31" s="104">
        <f t="shared" si="8"/>
        <v>35900</v>
      </c>
      <c r="J31" s="60">
        <f t="shared" si="8"/>
        <v>35900</v>
      </c>
      <c r="K31" s="57">
        <f t="shared" si="8"/>
        <v>15600</v>
      </c>
    </row>
    <row r="34" ht="16.5">
      <c r="D34" s="3"/>
    </row>
  </sheetData>
  <sheetProtection/>
  <mergeCells count="26">
    <mergeCell ref="A17:K17"/>
    <mergeCell ref="A3:A4"/>
    <mergeCell ref="B3:B4"/>
    <mergeCell ref="F18:G18"/>
    <mergeCell ref="F22:G22"/>
    <mergeCell ref="H3:J3"/>
    <mergeCell ref="K3:K4"/>
    <mergeCell ref="B8:K8"/>
    <mergeCell ref="A28:K28"/>
    <mergeCell ref="F25:G25"/>
    <mergeCell ref="F26:G26"/>
    <mergeCell ref="F19:G19"/>
    <mergeCell ref="F21:G21"/>
    <mergeCell ref="F23:G23"/>
    <mergeCell ref="F24:G24"/>
    <mergeCell ref="B1:G1"/>
    <mergeCell ref="F15:G15"/>
    <mergeCell ref="H1:K1"/>
    <mergeCell ref="B2:F2"/>
    <mergeCell ref="A7:A8"/>
    <mergeCell ref="G3:G4"/>
    <mergeCell ref="F9:G9"/>
    <mergeCell ref="F10:G10"/>
    <mergeCell ref="F12:G12"/>
    <mergeCell ref="C3:E3"/>
    <mergeCell ref="F3:F4"/>
  </mergeCells>
  <printOptions horizontalCentered="1"/>
  <pageMargins left="0.15748031496062992" right="0.15748031496062992" top="0" bottom="0.03937007874015748" header="0.11811023622047245" footer="0.15748031496062992"/>
  <pageSetup horizontalDpi="360" verticalDpi="360" orientation="landscape" paperSize="9" scale="76" r:id="rId1"/>
  <headerFooter alignWithMargins="0">
    <oddFooter>&amp;L&amp;"Times New Roman CE,Normál"Takács Péter
iskolavezető&amp;R&amp;"Times New Roman CE,Normál"2019. 01.01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D28"/>
  <sheetViews>
    <sheetView showZeros="0" zoomScale="75" zoomScaleNormal="75" zoomScalePageLayoutView="0" workbookViewId="0" topLeftCell="A1">
      <selection activeCell="A25" sqref="A25:J25"/>
    </sheetView>
  </sheetViews>
  <sheetFormatPr defaultColWidth="9.140625" defaultRowHeight="12.75"/>
  <cols>
    <col min="1" max="1" width="43.8515625" style="3" customWidth="1"/>
    <col min="2" max="5" width="14.7109375" style="3" customWidth="1"/>
    <col min="6" max="6" width="14.7109375" style="73" customWidth="1"/>
    <col min="7" max="11" width="14.7109375" style="3" customWidth="1"/>
    <col min="12" max="16384" width="9.140625" style="3" customWidth="1"/>
  </cols>
  <sheetData>
    <row r="1" spans="1:11" ht="54" customHeight="1">
      <c r="A1" s="1" t="s">
        <v>0</v>
      </c>
      <c r="B1" s="126" t="s">
        <v>48</v>
      </c>
      <c r="C1" s="126"/>
      <c r="D1" s="126"/>
      <c r="E1" s="126"/>
      <c r="F1" s="126"/>
      <c r="G1" s="126"/>
      <c r="H1" s="129" t="s">
        <v>39</v>
      </c>
      <c r="I1" s="129"/>
      <c r="J1" s="129"/>
      <c r="K1" s="129"/>
    </row>
    <row r="2" spans="2:11" s="4" customFormat="1" ht="17.25" customHeight="1" thickBot="1">
      <c r="B2" s="130" t="str">
        <f>'19.02.01'!B2:F2</f>
        <v>Érvényes:  2019 február 1-től</v>
      </c>
      <c r="C2" s="130"/>
      <c r="D2" s="130"/>
      <c r="E2" s="130"/>
      <c r="F2" s="130"/>
      <c r="G2" s="114"/>
      <c r="H2" s="76"/>
      <c r="I2" s="76"/>
      <c r="J2" s="76"/>
      <c r="K2" s="75"/>
    </row>
    <row r="3" spans="1:11" s="4" customFormat="1" ht="17.25" customHeight="1" thickBot="1">
      <c r="A3" s="160"/>
      <c r="B3" s="167" t="s">
        <v>6</v>
      </c>
      <c r="C3" s="171" t="s">
        <v>45</v>
      </c>
      <c r="D3" s="141" t="s">
        <v>40</v>
      </c>
      <c r="E3" s="142"/>
      <c r="F3" s="143"/>
      <c r="G3" s="171" t="s">
        <v>46</v>
      </c>
      <c r="H3" s="165" t="s">
        <v>41</v>
      </c>
      <c r="I3" s="165"/>
      <c r="J3" s="165"/>
      <c r="K3" s="171" t="s">
        <v>47</v>
      </c>
    </row>
    <row r="4" spans="1:11" s="9" customFormat="1" ht="43.5" customHeight="1" thickBot="1">
      <c r="A4" s="161"/>
      <c r="B4" s="168"/>
      <c r="C4" s="172"/>
      <c r="D4" s="79" t="s">
        <v>42</v>
      </c>
      <c r="E4" s="87" t="s">
        <v>43</v>
      </c>
      <c r="F4" s="88" t="s">
        <v>44</v>
      </c>
      <c r="G4" s="172"/>
      <c r="H4" s="5" t="str">
        <f>D4</f>
        <v>A2 (A1)</v>
      </c>
      <c r="I4" s="5" t="str">
        <f>E4</f>
        <v>A  (A1)</v>
      </c>
      <c r="J4" s="5" t="str">
        <f>F4</f>
        <v>A  (A2)</v>
      </c>
      <c r="K4" s="172"/>
    </row>
    <row r="5" spans="1:11" ht="15.75" customHeight="1">
      <c r="A5" s="10" t="s">
        <v>13</v>
      </c>
      <c r="B5" s="11">
        <f>'19.02.01'!K5</f>
        <v>47000</v>
      </c>
      <c r="C5" s="82">
        <f>'19.02.01'!C5</f>
        <v>46000</v>
      </c>
      <c r="D5" s="173" t="s">
        <v>49</v>
      </c>
      <c r="E5" s="174"/>
      <c r="F5" s="175"/>
      <c r="G5" s="82">
        <f>'19.02.01'!D5</f>
        <v>46000</v>
      </c>
      <c r="H5" s="78">
        <f aca="true" t="shared" si="0" ref="H5:J6">$B5</f>
        <v>47000</v>
      </c>
      <c r="I5" s="90">
        <f t="shared" si="0"/>
        <v>47000</v>
      </c>
      <c r="J5" s="14">
        <f t="shared" si="0"/>
        <v>47000</v>
      </c>
      <c r="K5" s="82">
        <f>'19.02.01'!E5</f>
        <v>46000</v>
      </c>
    </row>
    <row r="6" spans="1:11" ht="15.75" customHeight="1" thickBot="1">
      <c r="A6" s="10" t="s">
        <v>14</v>
      </c>
      <c r="B6" s="11">
        <v>20000</v>
      </c>
      <c r="C6" s="86">
        <f>'19.02.01'!C6</f>
        <v>20000</v>
      </c>
      <c r="D6" s="176"/>
      <c r="E6" s="177"/>
      <c r="F6" s="178"/>
      <c r="G6" s="86">
        <f>'19.02.01'!D6</f>
        <v>20000</v>
      </c>
      <c r="H6" s="12">
        <f t="shared" si="0"/>
        <v>20000</v>
      </c>
      <c r="I6" s="72">
        <f t="shared" si="0"/>
        <v>20000</v>
      </c>
      <c r="J6" s="16">
        <f t="shared" si="0"/>
        <v>20000</v>
      </c>
      <c r="K6" s="86">
        <f>'19.02.01'!E6</f>
        <v>20000</v>
      </c>
    </row>
    <row r="7" spans="1:11" s="23" customFormat="1" ht="24.75" customHeight="1" thickBot="1">
      <c r="A7" s="17" t="s">
        <v>15</v>
      </c>
      <c r="B7" s="18">
        <f>B5-B6</f>
        <v>27000</v>
      </c>
      <c r="C7" s="91">
        <f aca="true" t="shared" si="1" ref="C7:K7">C5-C6</f>
        <v>26000</v>
      </c>
      <c r="D7" s="19"/>
      <c r="E7" s="20"/>
      <c r="F7" s="21">
        <f t="shared" si="1"/>
        <v>0</v>
      </c>
      <c r="G7" s="91">
        <f>G5-G6</f>
        <v>26000</v>
      </c>
      <c r="H7" s="19">
        <f t="shared" si="1"/>
        <v>27000</v>
      </c>
      <c r="I7" s="19">
        <f t="shared" si="1"/>
        <v>27000</v>
      </c>
      <c r="J7" s="21">
        <f t="shared" si="1"/>
        <v>27000</v>
      </c>
      <c r="K7" s="91">
        <f t="shared" si="1"/>
        <v>26000</v>
      </c>
    </row>
    <row r="8" spans="1:134" ht="15.75" customHeight="1">
      <c r="A8" s="10" t="s">
        <v>16</v>
      </c>
      <c r="B8" s="24">
        <v>3</v>
      </c>
      <c r="C8" s="92">
        <v>17</v>
      </c>
      <c r="D8" s="25">
        <v>13</v>
      </c>
      <c r="E8" s="106">
        <v>17</v>
      </c>
      <c r="F8" s="80">
        <v>13</v>
      </c>
      <c r="G8" s="92">
        <v>17</v>
      </c>
      <c r="H8" s="25">
        <v>9</v>
      </c>
      <c r="I8" s="77">
        <v>11</v>
      </c>
      <c r="J8" s="26">
        <v>9</v>
      </c>
      <c r="K8" s="92">
        <v>27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</row>
    <row r="9" spans="1:11" ht="15.75" customHeight="1">
      <c r="A9" s="10" t="s">
        <v>17</v>
      </c>
      <c r="B9" s="11">
        <f>'19.02.01'!C10</f>
        <v>4100</v>
      </c>
      <c r="C9" s="86">
        <f>'19.02.01'!C10</f>
        <v>4100</v>
      </c>
      <c r="D9" s="12">
        <f>'19.02.01'!D10</f>
        <v>4100</v>
      </c>
      <c r="E9" s="89">
        <f>'19.02.01'!E10</f>
        <v>4100</v>
      </c>
      <c r="F9" s="16">
        <f>'19.02.01'!E10</f>
        <v>4100</v>
      </c>
      <c r="G9" s="86">
        <f>'19.02.01'!D10</f>
        <v>4100</v>
      </c>
      <c r="H9" s="12">
        <f>'19.02.01'!D10</f>
        <v>4100</v>
      </c>
      <c r="I9" s="72">
        <f>'19.02.01'!E10</f>
        <v>4100</v>
      </c>
      <c r="J9" s="16">
        <f>'19.02.01'!E10</f>
        <v>4100</v>
      </c>
      <c r="K9" s="86">
        <f>'19.02.01'!E10</f>
        <v>4100</v>
      </c>
    </row>
    <row r="10" spans="1:11" ht="15.75" customHeight="1" thickBot="1">
      <c r="A10" s="10" t="s">
        <v>18</v>
      </c>
      <c r="B10" s="11">
        <f>'19.02.01'!C11</f>
        <v>4400</v>
      </c>
      <c r="C10" s="86">
        <f>'19.02.01'!C11</f>
        <v>4400</v>
      </c>
      <c r="D10" s="12">
        <f>'19.02.01'!D11</f>
        <v>4400</v>
      </c>
      <c r="E10" s="89">
        <f>'19.02.01'!E11</f>
        <v>4400</v>
      </c>
      <c r="F10" s="16">
        <f>'19.02.01'!E11</f>
        <v>4400</v>
      </c>
      <c r="G10" s="86">
        <f>'19.02.01'!D11</f>
        <v>4400</v>
      </c>
      <c r="H10" s="12">
        <f>'19.02.01'!D11</f>
        <v>4400</v>
      </c>
      <c r="I10" s="72">
        <f>'19.02.01'!E11</f>
        <v>4400</v>
      </c>
      <c r="J10" s="16">
        <f>'19.02.01'!E11</f>
        <v>4400</v>
      </c>
      <c r="K10" s="86">
        <f>'19.02.01'!E11</f>
        <v>4400</v>
      </c>
    </row>
    <row r="11" spans="1:11" ht="15.75" customHeight="1" thickBot="1">
      <c r="A11" s="28" t="s">
        <v>19</v>
      </c>
      <c r="B11" s="34"/>
      <c r="C11" s="93"/>
      <c r="D11" s="30"/>
      <c r="E11" s="107"/>
      <c r="F11" s="81"/>
      <c r="G11" s="93"/>
      <c r="H11" s="32"/>
      <c r="I11" s="96"/>
      <c r="J11" s="33"/>
      <c r="K11" s="93"/>
    </row>
    <row r="12" spans="1:11" ht="15.75" customHeight="1" thickBot="1">
      <c r="A12" s="35" t="s">
        <v>20</v>
      </c>
      <c r="B12" s="36">
        <f>B8*B9</f>
        <v>12300</v>
      </c>
      <c r="C12" s="108">
        <f>C8*C9</f>
        <v>69700</v>
      </c>
      <c r="D12" s="37">
        <f>D8*D9</f>
        <v>53300</v>
      </c>
      <c r="E12" s="98">
        <f aca="true" t="shared" si="2" ref="E12:K12">E8*E9</f>
        <v>69700</v>
      </c>
      <c r="F12" s="38">
        <f t="shared" si="2"/>
        <v>53300</v>
      </c>
      <c r="G12" s="108">
        <f t="shared" si="2"/>
        <v>69700</v>
      </c>
      <c r="H12" s="97">
        <f t="shared" si="2"/>
        <v>36900</v>
      </c>
      <c r="I12" s="97">
        <f t="shared" si="2"/>
        <v>45100</v>
      </c>
      <c r="J12" s="38">
        <f t="shared" si="2"/>
        <v>36900</v>
      </c>
      <c r="K12" s="108">
        <f t="shared" si="2"/>
        <v>110700</v>
      </c>
    </row>
    <row r="13" spans="1:11" ht="15.75" customHeight="1" thickBot="1">
      <c r="A13" s="35" t="s">
        <v>21</v>
      </c>
      <c r="B13" s="36">
        <f>B8*B10</f>
        <v>13200</v>
      </c>
      <c r="C13" s="94">
        <f>C8*C10</f>
        <v>74800</v>
      </c>
      <c r="D13" s="37">
        <f>D8*D10</f>
        <v>57200</v>
      </c>
      <c r="E13" s="98">
        <f aca="true" t="shared" si="3" ref="E13:K13">E8*E10</f>
        <v>74800</v>
      </c>
      <c r="F13" s="38">
        <f t="shared" si="3"/>
        <v>57200</v>
      </c>
      <c r="G13" s="94">
        <f t="shared" si="3"/>
        <v>74800</v>
      </c>
      <c r="H13" s="97">
        <f t="shared" si="3"/>
        <v>39600</v>
      </c>
      <c r="I13" s="97">
        <f t="shared" si="3"/>
        <v>48400</v>
      </c>
      <c r="J13" s="38">
        <f t="shared" si="3"/>
        <v>39600</v>
      </c>
      <c r="K13" s="94">
        <f t="shared" si="3"/>
        <v>118800</v>
      </c>
    </row>
    <row r="14" spans="1:11" ht="24.75" customHeight="1" thickBot="1">
      <c r="A14" s="40" t="s">
        <v>22</v>
      </c>
      <c r="B14" s="41">
        <f aca="true" t="shared" si="4" ref="B14:K14">B7+B12</f>
        <v>39300</v>
      </c>
      <c r="C14" s="95">
        <f t="shared" si="4"/>
        <v>95700</v>
      </c>
      <c r="D14" s="42">
        <f t="shared" si="4"/>
        <v>53300</v>
      </c>
      <c r="E14" s="99">
        <f t="shared" si="4"/>
        <v>69700</v>
      </c>
      <c r="F14" s="43">
        <f t="shared" si="4"/>
        <v>53300</v>
      </c>
      <c r="G14" s="95">
        <f t="shared" si="4"/>
        <v>95700</v>
      </c>
      <c r="H14" s="65">
        <f t="shared" si="4"/>
        <v>63900</v>
      </c>
      <c r="I14" s="65">
        <f t="shared" si="4"/>
        <v>72100</v>
      </c>
      <c r="J14" s="43">
        <f t="shared" si="4"/>
        <v>63900</v>
      </c>
      <c r="K14" s="95">
        <f t="shared" si="4"/>
        <v>136700</v>
      </c>
    </row>
    <row r="15" spans="1:11" ht="43.5" customHeight="1" thickBot="1">
      <c r="A15" s="44" t="s">
        <v>23</v>
      </c>
      <c r="B15" s="45">
        <f>B7+B11+B13</f>
        <v>40200</v>
      </c>
      <c r="C15" s="85">
        <f aca="true" t="shared" si="5" ref="C15:K15">C7+C13+C11</f>
        <v>100800</v>
      </c>
      <c r="D15" s="46">
        <f t="shared" si="5"/>
        <v>57200</v>
      </c>
      <c r="E15" s="100">
        <f t="shared" si="5"/>
        <v>74800</v>
      </c>
      <c r="F15" s="47">
        <f t="shared" si="5"/>
        <v>57200</v>
      </c>
      <c r="G15" s="85">
        <f t="shared" si="5"/>
        <v>100800</v>
      </c>
      <c r="H15" s="66">
        <f t="shared" si="5"/>
        <v>66600</v>
      </c>
      <c r="I15" s="66">
        <f t="shared" si="5"/>
        <v>75400</v>
      </c>
      <c r="J15" s="47">
        <f t="shared" si="5"/>
        <v>66600</v>
      </c>
      <c r="K15" s="85">
        <f t="shared" si="5"/>
        <v>144800</v>
      </c>
    </row>
    <row r="16" spans="1:11" ht="21.75" customHeight="1" thickBot="1">
      <c r="A16" s="157" t="s">
        <v>24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11"/>
    </row>
    <row r="17" spans="1:11" ht="24.75" customHeight="1" thickBot="1">
      <c r="A17" s="48" t="s">
        <v>25</v>
      </c>
      <c r="B17" s="49">
        <f>'19.02.01'!B18</f>
        <v>9000</v>
      </c>
      <c r="C17" s="109">
        <f>B17</f>
        <v>9000</v>
      </c>
      <c r="D17" s="50">
        <f>B17</f>
        <v>9000</v>
      </c>
      <c r="E17" s="50">
        <f>B17</f>
        <v>9000</v>
      </c>
      <c r="F17" s="52">
        <f>D17</f>
        <v>9000</v>
      </c>
      <c r="G17" s="50">
        <f>F17</f>
        <v>9000</v>
      </c>
      <c r="H17" s="51">
        <f>F17</f>
        <v>9000</v>
      </c>
      <c r="I17" s="101">
        <f>H17</f>
        <v>9000</v>
      </c>
      <c r="J17" s="52">
        <f>H17</f>
        <v>9000</v>
      </c>
      <c r="K17" s="49">
        <f>J17</f>
        <v>9000</v>
      </c>
    </row>
    <row r="18" spans="1:11" ht="15.75" customHeight="1">
      <c r="A18" s="10" t="s">
        <v>26</v>
      </c>
      <c r="B18" s="53">
        <f>'19.02.01'!K19</f>
        <v>4600</v>
      </c>
      <c r="C18" s="82">
        <f>'19.02.01'!C19</f>
        <v>4600</v>
      </c>
      <c r="D18" s="12">
        <v>0</v>
      </c>
      <c r="E18" s="12">
        <v>0</v>
      </c>
      <c r="F18" s="14">
        <f>D18</f>
        <v>0</v>
      </c>
      <c r="G18" s="12">
        <f>'19.02.01'!D19</f>
        <v>4600</v>
      </c>
      <c r="H18" s="13">
        <v>4600</v>
      </c>
      <c r="I18" s="102">
        <f>H18</f>
        <v>4600</v>
      </c>
      <c r="J18" s="14">
        <f>H18</f>
        <v>4600</v>
      </c>
      <c r="K18" s="11">
        <f>'19.02.01'!E19</f>
        <v>4600</v>
      </c>
    </row>
    <row r="19" spans="1:11" ht="15.75" customHeight="1">
      <c r="A19" s="10" t="s">
        <v>27</v>
      </c>
      <c r="B19" s="11"/>
      <c r="C19" s="86">
        <f>'19.02.01'!C20</f>
        <v>4700</v>
      </c>
      <c r="D19" s="12">
        <f>$G19</f>
        <v>4700</v>
      </c>
      <c r="E19" s="12">
        <f>$K19</f>
        <v>4700</v>
      </c>
      <c r="F19" s="16">
        <f>$K19</f>
        <v>4700</v>
      </c>
      <c r="G19" s="12">
        <f>'19.02.01'!D20</f>
        <v>4700</v>
      </c>
      <c r="H19" s="54">
        <f>$G19</f>
        <v>4700</v>
      </c>
      <c r="I19" s="103">
        <f>$K19</f>
        <v>4700</v>
      </c>
      <c r="J19" s="55">
        <f>$K19</f>
        <v>4700</v>
      </c>
      <c r="K19" s="11">
        <f>'19.02.01'!E20</f>
        <v>4700</v>
      </c>
    </row>
    <row r="20" spans="1:11" ht="15.75" customHeight="1" thickBot="1">
      <c r="A20" s="56" t="s">
        <v>28</v>
      </c>
      <c r="B20" s="39">
        <f>C20</f>
        <v>11000</v>
      </c>
      <c r="C20" s="84">
        <f>'19.02.01'!C21</f>
        <v>11000</v>
      </c>
      <c r="D20" s="58">
        <f>$G20</f>
        <v>11000</v>
      </c>
      <c r="E20" s="58">
        <f>$K20</f>
        <v>11000</v>
      </c>
      <c r="F20" s="60">
        <f>$K20</f>
        <v>11000</v>
      </c>
      <c r="G20" s="58">
        <f>'19.02.01'!D21</f>
        <v>11000</v>
      </c>
      <c r="H20" s="59">
        <f>$G20</f>
        <v>11000</v>
      </c>
      <c r="I20" s="104">
        <f>$K20</f>
        <v>11000</v>
      </c>
      <c r="J20" s="60">
        <f>$K20</f>
        <v>11000</v>
      </c>
      <c r="K20" s="57">
        <f>'19.02.01'!E21</f>
        <v>11000</v>
      </c>
    </row>
    <row r="21" spans="1:11" ht="24.75" customHeight="1" thickBot="1">
      <c r="A21" s="48" t="s">
        <v>29</v>
      </c>
      <c r="B21" s="49">
        <f>SUM(B18:B20)</f>
        <v>15600</v>
      </c>
      <c r="C21" s="109">
        <f>SUM(C18:C20)</f>
        <v>20300</v>
      </c>
      <c r="D21" s="50">
        <f aca="true" t="shared" si="6" ref="D21:J21">SUM(D18:D20)</f>
        <v>15700</v>
      </c>
      <c r="E21" s="50">
        <f>SUM(E18:E20)</f>
        <v>15700</v>
      </c>
      <c r="F21" s="52">
        <f t="shared" si="6"/>
        <v>15700</v>
      </c>
      <c r="G21" s="50">
        <f t="shared" si="6"/>
        <v>20300</v>
      </c>
      <c r="H21" s="51">
        <f t="shared" si="6"/>
        <v>20300</v>
      </c>
      <c r="I21" s="101">
        <f>SUM(I18:I20)</f>
        <v>20300</v>
      </c>
      <c r="J21" s="52">
        <f t="shared" si="6"/>
        <v>20300</v>
      </c>
      <c r="K21" s="49">
        <f>SUM(K18:K20)</f>
        <v>20300</v>
      </c>
    </row>
    <row r="22" spans="1:11" ht="43.5" customHeight="1" thickBot="1">
      <c r="A22" s="44" t="s">
        <v>33</v>
      </c>
      <c r="B22" s="45">
        <f>B17+B21</f>
        <v>24600</v>
      </c>
      <c r="C22" s="85">
        <f aca="true" t="shared" si="7" ref="C22:J22">C17+C21</f>
        <v>29300</v>
      </c>
      <c r="D22" s="46">
        <f t="shared" si="7"/>
        <v>24700</v>
      </c>
      <c r="E22" s="46">
        <f t="shared" si="7"/>
        <v>24700</v>
      </c>
      <c r="F22" s="47">
        <f t="shared" si="7"/>
        <v>24700</v>
      </c>
      <c r="G22" s="46">
        <f t="shared" si="7"/>
        <v>29300</v>
      </c>
      <c r="H22" s="66">
        <f t="shared" si="7"/>
        <v>29300</v>
      </c>
      <c r="I22" s="100">
        <f t="shared" si="7"/>
        <v>29300</v>
      </c>
      <c r="J22" s="47">
        <f t="shared" si="7"/>
        <v>29300</v>
      </c>
      <c r="K22" s="45">
        <f>K17+K21</f>
        <v>29300</v>
      </c>
    </row>
    <row r="23" spans="1:12" ht="45" customHeight="1" thickBot="1">
      <c r="A23" s="67" t="s">
        <v>34</v>
      </c>
      <c r="B23" s="68">
        <f aca="true" t="shared" si="8" ref="B23:K23">B15+B22</f>
        <v>64800</v>
      </c>
      <c r="C23" s="110">
        <f t="shared" si="8"/>
        <v>130100</v>
      </c>
      <c r="D23" s="69">
        <f t="shared" si="8"/>
        <v>81900</v>
      </c>
      <c r="E23" s="69">
        <f t="shared" si="8"/>
        <v>99500</v>
      </c>
      <c r="F23" s="71">
        <f t="shared" si="8"/>
        <v>81900</v>
      </c>
      <c r="G23" s="69">
        <f t="shared" si="8"/>
        <v>130100</v>
      </c>
      <c r="H23" s="70">
        <f t="shared" si="8"/>
        <v>95900</v>
      </c>
      <c r="I23" s="105">
        <f t="shared" si="8"/>
        <v>104700</v>
      </c>
      <c r="J23" s="71">
        <f t="shared" si="8"/>
        <v>95900</v>
      </c>
      <c r="K23" s="68">
        <f t="shared" si="8"/>
        <v>174100</v>
      </c>
      <c r="L23" s="115">
        <f>B23+I23</f>
        <v>169500</v>
      </c>
    </row>
    <row r="24" spans="1:12" ht="24.75" customHeight="1" thickBot="1">
      <c r="A24" s="125" t="s">
        <v>52</v>
      </c>
      <c r="B24" s="179">
        <v>11000</v>
      </c>
      <c r="C24" s="179"/>
      <c r="D24" s="179"/>
      <c r="E24" s="179"/>
      <c r="F24" s="179"/>
      <c r="G24" s="179"/>
      <c r="H24" s="179"/>
      <c r="I24" s="179"/>
      <c r="J24" s="179"/>
      <c r="K24" s="180"/>
      <c r="L24" s="115"/>
    </row>
    <row r="25" spans="1:11" ht="15.75" customHeight="1">
      <c r="A25" s="146" t="s">
        <v>35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12"/>
    </row>
    <row r="26" spans="1:11" ht="15.75" customHeight="1">
      <c r="A26" s="74" t="s">
        <v>38</v>
      </c>
      <c r="B26" s="11">
        <f>B17</f>
        <v>9000</v>
      </c>
      <c r="C26" s="83">
        <f>B26</f>
        <v>9000</v>
      </c>
      <c r="D26" s="12">
        <f aca="true" t="shared" si="9" ref="D26:K26">C26</f>
        <v>9000</v>
      </c>
      <c r="E26" s="12">
        <f t="shared" si="9"/>
        <v>9000</v>
      </c>
      <c r="F26" s="12">
        <f t="shared" si="9"/>
        <v>9000</v>
      </c>
      <c r="G26" s="83">
        <f t="shared" si="9"/>
        <v>9000</v>
      </c>
      <c r="H26" s="54">
        <f t="shared" si="9"/>
        <v>9000</v>
      </c>
      <c r="I26" s="103">
        <f t="shared" si="9"/>
        <v>9000</v>
      </c>
      <c r="J26" s="55">
        <f t="shared" si="9"/>
        <v>9000</v>
      </c>
      <c r="K26" s="113">
        <f t="shared" si="9"/>
        <v>9000</v>
      </c>
    </row>
    <row r="27" spans="1:11" ht="15.75" customHeight="1">
      <c r="A27" s="10" t="s">
        <v>36</v>
      </c>
      <c r="B27" s="11">
        <f>B7</f>
        <v>27000</v>
      </c>
      <c r="C27" s="86">
        <f aca="true" t="shared" si="10" ref="C27:K27">B27</f>
        <v>27000</v>
      </c>
      <c r="D27" s="12">
        <f t="shared" si="10"/>
        <v>27000</v>
      </c>
      <c r="E27" s="12">
        <f t="shared" si="10"/>
        <v>27000</v>
      </c>
      <c r="F27" s="12">
        <f t="shared" si="10"/>
        <v>27000</v>
      </c>
      <c r="G27" s="86">
        <f t="shared" si="10"/>
        <v>27000</v>
      </c>
      <c r="H27" s="15">
        <f t="shared" si="10"/>
        <v>27000</v>
      </c>
      <c r="I27" s="89">
        <f t="shared" si="10"/>
        <v>27000</v>
      </c>
      <c r="J27" s="16">
        <f t="shared" si="10"/>
        <v>27000</v>
      </c>
      <c r="K27" s="11">
        <f t="shared" si="10"/>
        <v>27000</v>
      </c>
    </row>
    <row r="28" spans="1:11" ht="15.75" customHeight="1" thickBot="1">
      <c r="A28" s="56" t="s">
        <v>37</v>
      </c>
      <c r="B28" s="57">
        <f>B21</f>
        <v>15600</v>
      </c>
      <c r="C28" s="84">
        <f aca="true" t="shared" si="11" ref="C28:K28">C21</f>
        <v>20300</v>
      </c>
      <c r="D28" s="58">
        <f t="shared" si="11"/>
        <v>15700</v>
      </c>
      <c r="E28" s="58">
        <f t="shared" si="11"/>
        <v>15700</v>
      </c>
      <c r="F28" s="58">
        <f t="shared" si="11"/>
        <v>15700</v>
      </c>
      <c r="G28" s="84">
        <f t="shared" si="11"/>
        <v>20300</v>
      </c>
      <c r="H28" s="59">
        <f t="shared" si="11"/>
        <v>20300</v>
      </c>
      <c r="I28" s="104">
        <f t="shared" si="11"/>
        <v>20300</v>
      </c>
      <c r="J28" s="60">
        <f t="shared" si="11"/>
        <v>20300</v>
      </c>
      <c r="K28" s="57">
        <f t="shared" si="11"/>
        <v>20300</v>
      </c>
    </row>
  </sheetData>
  <sheetProtection/>
  <mergeCells count="14">
    <mergeCell ref="B2:F2"/>
    <mergeCell ref="H1:K1"/>
    <mergeCell ref="C3:C4"/>
    <mergeCell ref="A16:J16"/>
    <mergeCell ref="A25:J25"/>
    <mergeCell ref="A3:A4"/>
    <mergeCell ref="B3:B4"/>
    <mergeCell ref="D3:F3"/>
    <mergeCell ref="H3:J3"/>
    <mergeCell ref="G3:G4"/>
    <mergeCell ref="K3:K4"/>
    <mergeCell ref="D5:F6"/>
    <mergeCell ref="B1:G1"/>
    <mergeCell ref="B24:K24"/>
  </mergeCells>
  <printOptions horizontalCentered="1" verticalCentered="1"/>
  <pageMargins left="0.15748031496062992" right="0.15748031496062992" top="0" bottom="0.03937007874015748" header="0.11811023622047245" footer="0.15748031496062992"/>
  <pageSetup horizontalDpi="360" verticalDpi="360" orientation="landscape" paperSize="9" scale="76" r:id="rId1"/>
  <headerFooter alignWithMargins="0">
    <oddFooter>&amp;L&amp;"Times New Roman CE,Normál"Takács Péter
iskolavezető&amp;R&amp;"Times New Roman CE,Normál"&amp;D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MTM Autóiskola</dc:creator>
  <cp:keywords/>
  <dc:description/>
  <cp:lastModifiedBy>tanulo</cp:lastModifiedBy>
  <cp:lastPrinted>2019-01-29T13:34:25Z</cp:lastPrinted>
  <dcterms:created xsi:type="dcterms:W3CDTF">2013-06-06T13:58:21Z</dcterms:created>
  <dcterms:modified xsi:type="dcterms:W3CDTF">2019-02-04T16:43:41Z</dcterms:modified>
  <cp:category/>
  <cp:version/>
  <cp:contentType/>
  <cp:contentStatus/>
</cp:coreProperties>
</file>